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vid\"/>
    </mc:Choice>
  </mc:AlternateContent>
  <xr:revisionPtr revIDLastSave="0" documentId="13_ncr:1_{04462DC5-3CC9-416F-9A0D-79B24D86B9C0}" xr6:coauthVersionLast="40" xr6:coauthVersionMax="40" xr10:uidLastSave="{00000000-0000-0000-0000-000000000000}"/>
  <bookViews>
    <workbookView xWindow="0" yWindow="0" windowWidth="28800" windowHeight="12225" xr2:uid="{1193F0D5-A6FB-490C-AFA3-2803081AB66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" i="1" l="1"/>
  <c r="B27" i="1"/>
  <c r="E23" i="1" s="1"/>
  <c r="B31" i="1" s="1"/>
  <c r="B29" i="1"/>
  <c r="B30" i="1" s="1"/>
  <c r="A16" i="1"/>
  <c r="B7" i="1"/>
  <c r="D3" i="1" s="1"/>
  <c r="B11" i="1" s="1"/>
  <c r="B9" i="1"/>
  <c r="B10" i="1" s="1"/>
  <c r="B8" i="1" l="1"/>
  <c r="B28" i="1"/>
  <c r="B32" i="1"/>
  <c r="C32" i="1" s="1"/>
  <c r="B34" i="1"/>
  <c r="C34" i="1" s="1"/>
  <c r="B33" i="1"/>
  <c r="C33" i="1" s="1"/>
  <c r="C31" i="1"/>
  <c r="B35" i="1"/>
  <c r="C35" i="1" s="1"/>
  <c r="B15" i="1"/>
  <c r="C15" i="1" s="1"/>
  <c r="B14" i="1"/>
  <c r="C14" i="1" s="1"/>
  <c r="B13" i="1"/>
  <c r="C13" i="1" s="1"/>
  <c r="B12" i="1"/>
  <c r="C12" i="1" s="1"/>
  <c r="C11" i="1"/>
</calcChain>
</file>

<file path=xl/sharedStrings.xml><?xml version="1.0" encoding="utf-8"?>
<sst xmlns="http://schemas.openxmlformats.org/spreadsheetml/2006/main" count="30" uniqueCount="17">
  <si>
    <t>Rated maximum tyre load per tyre (kg)</t>
  </si>
  <si>
    <t>Rated maximum cold tyre pressure (PSI)</t>
  </si>
  <si>
    <t>Measured weighbridge axle load front (kg)</t>
  </si>
  <si>
    <t>Rated maximum load per rim (kg)</t>
  </si>
  <si>
    <t>Load as % max tyre load (%)</t>
  </si>
  <si>
    <t>Load margin on tyres at maximum pressure (%)</t>
  </si>
  <si>
    <t>Load as % max rim load (%)</t>
  </si>
  <si>
    <t>Load margin on rims (%)</t>
  </si>
  <si>
    <r>
      <t xml:space="preserve">Highway driving, max 130 kph </t>
    </r>
    <r>
      <rPr>
        <i/>
        <sz val="14"/>
        <color indexed="8"/>
        <rFont val="Calibri"/>
        <family val="2"/>
      </rPr>
      <t>or</t>
    </r>
    <r>
      <rPr>
        <sz val="11"/>
        <color theme="1"/>
        <rFont val="Calibri"/>
        <family val="2"/>
        <scheme val="minor"/>
      </rPr>
      <t xml:space="preserve"> tyre speed limit (whichever is lower)</t>
    </r>
  </si>
  <si>
    <t>Dirt roads, max 80 kph [typical of good gravel road with some roughness]</t>
  </si>
  <si>
    <t>Dirt roads, max 65 kph [typical of badly corrugated, rough or slippery roads]</t>
  </si>
  <si>
    <t>Soft surfaces (sand, mud), avg speed &lt; 20 kph, max speed 45 kph for 10 mins</t>
  </si>
  <si>
    <t>Recovery situation (max 10 kph for short duration [e.g. 100 metres])</t>
  </si>
  <si>
    <t>Intercept</t>
  </si>
  <si>
    <t>Slope</t>
  </si>
  <si>
    <r>
      <t xml:space="preserve">37" Tyre Pressure Calculator </t>
    </r>
    <r>
      <rPr>
        <b/>
        <sz val="20"/>
        <color rgb="FFFF0000"/>
        <rFont val="Calibri"/>
        <family val="2"/>
      </rPr>
      <t>Front</t>
    </r>
    <r>
      <rPr>
        <b/>
        <sz val="20"/>
        <color indexed="8"/>
        <rFont val="Calibri"/>
        <family val="2"/>
      </rPr>
      <t xml:space="preserve"> Tyres
</t>
    </r>
    <r>
      <rPr>
        <b/>
        <i/>
        <u/>
        <sz val="14"/>
        <rFont val="Calibri"/>
        <family val="2"/>
      </rPr>
      <t>Not</t>
    </r>
    <r>
      <rPr>
        <b/>
        <i/>
        <sz val="14"/>
        <color indexed="8"/>
        <rFont val="Calibri"/>
        <family val="2"/>
      </rPr>
      <t xml:space="preserve"> for passenger car or dedicated </t>
    </r>
    <r>
      <rPr>
        <b/>
        <i/>
        <u/>
        <sz val="14"/>
        <color indexed="8"/>
        <rFont val="Calibri"/>
        <family val="2"/>
      </rPr>
      <t>on</t>
    </r>
    <r>
      <rPr>
        <b/>
        <i/>
        <sz val="14"/>
        <color indexed="8"/>
        <rFont val="Calibri"/>
        <family val="2"/>
      </rPr>
      <t>-highway tyres or dual wheel fitments</t>
    </r>
  </si>
  <si>
    <r>
      <t xml:space="preserve">37" Tyre Pressure Calculator </t>
    </r>
    <r>
      <rPr>
        <b/>
        <sz val="20"/>
        <color rgb="FFFF0000"/>
        <rFont val="Calibri"/>
        <family val="2"/>
      </rPr>
      <t>Rear</t>
    </r>
    <r>
      <rPr>
        <b/>
        <sz val="20"/>
        <color indexed="8"/>
        <rFont val="Calibri"/>
        <family val="2"/>
      </rPr>
      <t xml:space="preserve"> Tyres
</t>
    </r>
    <r>
      <rPr>
        <b/>
        <i/>
        <u/>
        <sz val="14"/>
        <rFont val="Calibri"/>
        <family val="2"/>
      </rPr>
      <t>Not</t>
    </r>
    <r>
      <rPr>
        <b/>
        <i/>
        <sz val="14"/>
        <color indexed="8"/>
        <rFont val="Calibri"/>
        <family val="2"/>
      </rPr>
      <t xml:space="preserve"> for passenger car or dedicated </t>
    </r>
    <r>
      <rPr>
        <b/>
        <i/>
        <u/>
        <sz val="14"/>
        <color indexed="8"/>
        <rFont val="Calibri"/>
        <family val="2"/>
      </rPr>
      <t>on</t>
    </r>
    <r>
      <rPr>
        <b/>
        <i/>
        <sz val="14"/>
        <color indexed="8"/>
        <rFont val="Calibri"/>
        <family val="2"/>
      </rPr>
      <t>-highway tyres or dual wheel fitments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</si>
</sst>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\ &quot;kg&quot;"/>
    <numFmt numFmtId="165" formatCode="0\ &quot;PSI&quot;"/>
    <numFmt numFmtId="166" formatCode="0\ &quot;PSI cold&quot;"/>
    <numFmt numFmtId="167" formatCode="0\ &quot;PSI hot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indexed="8"/>
      <name val="Calibri"/>
      <family val="2"/>
    </font>
    <font>
      <b/>
      <i/>
      <u/>
      <sz val="14"/>
      <name val="Calibri"/>
      <family val="2"/>
    </font>
    <font>
      <b/>
      <i/>
      <sz val="14"/>
      <color indexed="8"/>
      <name val="Calibri"/>
      <family val="2"/>
    </font>
    <font>
      <b/>
      <i/>
      <u/>
      <sz val="14"/>
      <color indexed="8"/>
      <name val="Calibri"/>
      <family val="2"/>
    </font>
    <font>
      <i/>
      <sz val="14"/>
      <color indexed="8"/>
      <name val="Calibri"/>
      <family val="2"/>
    </font>
    <font>
      <b/>
      <sz val="14"/>
      <color indexed="62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b/>
      <sz val="20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5" xfId="0" applyBorder="1"/>
    <xf numFmtId="164" fontId="7" fillId="2" borderId="6" xfId="0" applyNumberFormat="1" applyFont="1" applyFill="1" applyBorder="1" applyProtection="1">
      <protection locked="0"/>
    </xf>
    <xf numFmtId="165" fontId="7" fillId="2" borderId="6" xfId="0" applyNumberFormat="1" applyFont="1" applyFill="1" applyBorder="1" applyProtection="1">
      <protection locked="0"/>
    </xf>
    <xf numFmtId="9" fontId="8" fillId="0" borderId="6" xfId="1" applyFont="1" applyBorder="1"/>
    <xf numFmtId="9" fontId="8" fillId="0" borderId="6" xfId="0" applyNumberFormat="1" applyFont="1" applyBorder="1"/>
    <xf numFmtId="0" fontId="2" fillId="0" borderId="5" xfId="0" applyFont="1" applyBorder="1"/>
    <xf numFmtId="0" fontId="0" fillId="0" borderId="6" xfId="0" applyBorder="1"/>
    <xf numFmtId="0" fontId="9" fillId="0" borderId="0" xfId="0" applyFont="1" applyProtection="1">
      <protection locked="0"/>
    </xf>
    <xf numFmtId="0" fontId="0" fillId="4" borderId="5" xfId="0" applyFill="1" applyBorder="1"/>
    <xf numFmtId="166" fontId="8" fillId="4" borderId="6" xfId="0" applyNumberFormat="1" applyFont="1" applyFill="1" applyBorder="1"/>
    <xf numFmtId="167" fontId="8" fillId="4" borderId="6" xfId="0" applyNumberFormat="1" applyFont="1" applyFill="1" applyBorder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3" borderId="7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C1F34-EA7C-4222-ADD9-139732286B99}">
  <dimension ref="A1:E37"/>
  <sheetViews>
    <sheetView tabSelected="1" workbookViewId="0">
      <selection activeCell="A29" sqref="A29"/>
    </sheetView>
  </sheetViews>
  <sheetFormatPr defaultColWidth="12.42578125" defaultRowHeight="15" x14ac:dyDescent="0.25"/>
  <cols>
    <col min="1" max="1" width="70.5703125" customWidth="1"/>
    <col min="2" max="2" width="14.28515625" customWidth="1"/>
    <col min="3" max="3" width="13.42578125" customWidth="1"/>
    <col min="4" max="4" width="0.42578125" customWidth="1"/>
    <col min="5" max="5" width="0.5703125" customWidth="1"/>
    <col min="246" max="246" width="85.5703125" customWidth="1"/>
    <col min="247" max="247" width="16.5703125" customWidth="1"/>
    <col min="248" max="248" width="13.42578125" bestFit="1" customWidth="1"/>
    <col min="502" max="502" width="85.5703125" customWidth="1"/>
    <col min="503" max="503" width="16.5703125" customWidth="1"/>
    <col min="504" max="504" width="13.42578125" bestFit="1" customWidth="1"/>
    <col min="758" max="758" width="85.5703125" customWidth="1"/>
    <col min="759" max="759" width="16.5703125" customWidth="1"/>
    <col min="760" max="760" width="13.42578125" bestFit="1" customWidth="1"/>
    <col min="1014" max="1014" width="85.5703125" customWidth="1"/>
    <col min="1015" max="1015" width="16.5703125" customWidth="1"/>
    <col min="1016" max="1016" width="13.42578125" bestFit="1" customWidth="1"/>
    <col min="1270" max="1270" width="85.5703125" customWidth="1"/>
    <col min="1271" max="1271" width="16.5703125" customWidth="1"/>
    <col min="1272" max="1272" width="13.42578125" bestFit="1" customWidth="1"/>
    <col min="1526" max="1526" width="85.5703125" customWidth="1"/>
    <col min="1527" max="1527" width="16.5703125" customWidth="1"/>
    <col min="1528" max="1528" width="13.42578125" bestFit="1" customWidth="1"/>
    <col min="1782" max="1782" width="85.5703125" customWidth="1"/>
    <col min="1783" max="1783" width="16.5703125" customWidth="1"/>
    <col min="1784" max="1784" width="13.42578125" bestFit="1" customWidth="1"/>
    <col min="2038" max="2038" width="85.5703125" customWidth="1"/>
    <col min="2039" max="2039" width="16.5703125" customWidth="1"/>
    <col min="2040" max="2040" width="13.42578125" bestFit="1" customWidth="1"/>
    <col min="2294" max="2294" width="85.5703125" customWidth="1"/>
    <col min="2295" max="2295" width="16.5703125" customWidth="1"/>
    <col min="2296" max="2296" width="13.42578125" bestFit="1" customWidth="1"/>
    <col min="2550" max="2550" width="85.5703125" customWidth="1"/>
    <col min="2551" max="2551" width="16.5703125" customWidth="1"/>
    <col min="2552" max="2552" width="13.42578125" bestFit="1" customWidth="1"/>
    <col min="2806" max="2806" width="85.5703125" customWidth="1"/>
    <col min="2807" max="2807" width="16.5703125" customWidth="1"/>
    <col min="2808" max="2808" width="13.42578125" bestFit="1" customWidth="1"/>
    <col min="3062" max="3062" width="85.5703125" customWidth="1"/>
    <col min="3063" max="3063" width="16.5703125" customWidth="1"/>
    <col min="3064" max="3064" width="13.42578125" bestFit="1" customWidth="1"/>
    <col min="3318" max="3318" width="85.5703125" customWidth="1"/>
    <col min="3319" max="3319" width="16.5703125" customWidth="1"/>
    <col min="3320" max="3320" width="13.42578125" bestFit="1" customWidth="1"/>
    <col min="3574" max="3574" width="85.5703125" customWidth="1"/>
    <col min="3575" max="3575" width="16.5703125" customWidth="1"/>
    <col min="3576" max="3576" width="13.42578125" bestFit="1" customWidth="1"/>
    <col min="3830" max="3830" width="85.5703125" customWidth="1"/>
    <col min="3831" max="3831" width="16.5703125" customWidth="1"/>
    <col min="3832" max="3832" width="13.42578125" bestFit="1" customWidth="1"/>
    <col min="4086" max="4086" width="85.5703125" customWidth="1"/>
    <col min="4087" max="4087" width="16.5703125" customWidth="1"/>
    <col min="4088" max="4088" width="13.42578125" bestFit="1" customWidth="1"/>
    <col min="4342" max="4342" width="85.5703125" customWidth="1"/>
    <col min="4343" max="4343" width="16.5703125" customWidth="1"/>
    <col min="4344" max="4344" width="13.42578125" bestFit="1" customWidth="1"/>
    <col min="4598" max="4598" width="85.5703125" customWidth="1"/>
    <col min="4599" max="4599" width="16.5703125" customWidth="1"/>
    <col min="4600" max="4600" width="13.42578125" bestFit="1" customWidth="1"/>
    <col min="4854" max="4854" width="85.5703125" customWidth="1"/>
    <col min="4855" max="4855" width="16.5703125" customWidth="1"/>
    <col min="4856" max="4856" width="13.42578125" bestFit="1" customWidth="1"/>
    <col min="5110" max="5110" width="85.5703125" customWidth="1"/>
    <col min="5111" max="5111" width="16.5703125" customWidth="1"/>
    <col min="5112" max="5112" width="13.42578125" bestFit="1" customWidth="1"/>
    <col min="5366" max="5366" width="85.5703125" customWidth="1"/>
    <col min="5367" max="5367" width="16.5703125" customWidth="1"/>
    <col min="5368" max="5368" width="13.42578125" bestFit="1" customWidth="1"/>
    <col min="5622" max="5622" width="85.5703125" customWidth="1"/>
    <col min="5623" max="5623" width="16.5703125" customWidth="1"/>
    <col min="5624" max="5624" width="13.42578125" bestFit="1" customWidth="1"/>
    <col min="5878" max="5878" width="85.5703125" customWidth="1"/>
    <col min="5879" max="5879" width="16.5703125" customWidth="1"/>
    <col min="5880" max="5880" width="13.42578125" bestFit="1" customWidth="1"/>
    <col min="6134" max="6134" width="85.5703125" customWidth="1"/>
    <col min="6135" max="6135" width="16.5703125" customWidth="1"/>
    <col min="6136" max="6136" width="13.42578125" bestFit="1" customWidth="1"/>
    <col min="6390" max="6390" width="85.5703125" customWidth="1"/>
    <col min="6391" max="6391" width="16.5703125" customWidth="1"/>
    <col min="6392" max="6392" width="13.42578125" bestFit="1" customWidth="1"/>
    <col min="6646" max="6646" width="85.5703125" customWidth="1"/>
    <col min="6647" max="6647" width="16.5703125" customWidth="1"/>
    <col min="6648" max="6648" width="13.42578125" bestFit="1" customWidth="1"/>
    <col min="6902" max="6902" width="85.5703125" customWidth="1"/>
    <col min="6903" max="6903" width="16.5703125" customWidth="1"/>
    <col min="6904" max="6904" width="13.42578125" bestFit="1" customWidth="1"/>
    <col min="7158" max="7158" width="85.5703125" customWidth="1"/>
    <col min="7159" max="7159" width="16.5703125" customWidth="1"/>
    <col min="7160" max="7160" width="13.42578125" bestFit="1" customWidth="1"/>
    <col min="7414" max="7414" width="85.5703125" customWidth="1"/>
    <col min="7415" max="7415" width="16.5703125" customWidth="1"/>
    <col min="7416" max="7416" width="13.42578125" bestFit="1" customWidth="1"/>
    <col min="7670" max="7670" width="85.5703125" customWidth="1"/>
    <col min="7671" max="7671" width="16.5703125" customWidth="1"/>
    <col min="7672" max="7672" width="13.42578125" bestFit="1" customWidth="1"/>
    <col min="7926" max="7926" width="85.5703125" customWidth="1"/>
    <col min="7927" max="7927" width="16.5703125" customWidth="1"/>
    <col min="7928" max="7928" width="13.42578125" bestFit="1" customWidth="1"/>
    <col min="8182" max="8182" width="85.5703125" customWidth="1"/>
    <col min="8183" max="8183" width="16.5703125" customWidth="1"/>
    <col min="8184" max="8184" width="13.42578125" bestFit="1" customWidth="1"/>
    <col min="8438" max="8438" width="85.5703125" customWidth="1"/>
    <col min="8439" max="8439" width="16.5703125" customWidth="1"/>
    <col min="8440" max="8440" width="13.42578125" bestFit="1" customWidth="1"/>
    <col min="8694" max="8694" width="85.5703125" customWidth="1"/>
    <col min="8695" max="8695" width="16.5703125" customWidth="1"/>
    <col min="8696" max="8696" width="13.42578125" bestFit="1" customWidth="1"/>
    <col min="8950" max="8950" width="85.5703125" customWidth="1"/>
    <col min="8951" max="8951" width="16.5703125" customWidth="1"/>
    <col min="8952" max="8952" width="13.42578125" bestFit="1" customWidth="1"/>
    <col min="9206" max="9206" width="85.5703125" customWidth="1"/>
    <col min="9207" max="9207" width="16.5703125" customWidth="1"/>
    <col min="9208" max="9208" width="13.42578125" bestFit="1" customWidth="1"/>
    <col min="9462" max="9462" width="85.5703125" customWidth="1"/>
    <col min="9463" max="9463" width="16.5703125" customWidth="1"/>
    <col min="9464" max="9464" width="13.42578125" bestFit="1" customWidth="1"/>
    <col min="9718" max="9718" width="85.5703125" customWidth="1"/>
    <col min="9719" max="9719" width="16.5703125" customWidth="1"/>
    <col min="9720" max="9720" width="13.42578125" bestFit="1" customWidth="1"/>
    <col min="9974" max="9974" width="85.5703125" customWidth="1"/>
    <col min="9975" max="9975" width="16.5703125" customWidth="1"/>
    <col min="9976" max="9976" width="13.42578125" bestFit="1" customWidth="1"/>
    <col min="10230" max="10230" width="85.5703125" customWidth="1"/>
    <col min="10231" max="10231" width="16.5703125" customWidth="1"/>
    <col min="10232" max="10232" width="13.42578125" bestFit="1" customWidth="1"/>
    <col min="10486" max="10486" width="85.5703125" customWidth="1"/>
    <col min="10487" max="10487" width="16.5703125" customWidth="1"/>
    <col min="10488" max="10488" width="13.42578125" bestFit="1" customWidth="1"/>
    <col min="10742" max="10742" width="85.5703125" customWidth="1"/>
    <col min="10743" max="10743" width="16.5703125" customWidth="1"/>
    <col min="10744" max="10744" width="13.42578125" bestFit="1" customWidth="1"/>
    <col min="10998" max="10998" width="85.5703125" customWidth="1"/>
    <col min="10999" max="10999" width="16.5703125" customWidth="1"/>
    <col min="11000" max="11000" width="13.42578125" bestFit="1" customWidth="1"/>
    <col min="11254" max="11254" width="85.5703125" customWidth="1"/>
    <col min="11255" max="11255" width="16.5703125" customWidth="1"/>
    <col min="11256" max="11256" width="13.42578125" bestFit="1" customWidth="1"/>
    <col min="11510" max="11510" width="85.5703125" customWidth="1"/>
    <col min="11511" max="11511" width="16.5703125" customWidth="1"/>
    <col min="11512" max="11512" width="13.42578125" bestFit="1" customWidth="1"/>
    <col min="11766" max="11766" width="85.5703125" customWidth="1"/>
    <col min="11767" max="11767" width="16.5703125" customWidth="1"/>
    <col min="11768" max="11768" width="13.42578125" bestFit="1" customWidth="1"/>
    <col min="12022" max="12022" width="85.5703125" customWidth="1"/>
    <col min="12023" max="12023" width="16.5703125" customWidth="1"/>
    <col min="12024" max="12024" width="13.42578125" bestFit="1" customWidth="1"/>
    <col min="12278" max="12278" width="85.5703125" customWidth="1"/>
    <col min="12279" max="12279" width="16.5703125" customWidth="1"/>
    <col min="12280" max="12280" width="13.42578125" bestFit="1" customWidth="1"/>
    <col min="12534" max="12534" width="85.5703125" customWidth="1"/>
    <col min="12535" max="12535" width="16.5703125" customWidth="1"/>
    <col min="12536" max="12536" width="13.42578125" bestFit="1" customWidth="1"/>
    <col min="12790" max="12790" width="85.5703125" customWidth="1"/>
    <col min="12791" max="12791" width="16.5703125" customWidth="1"/>
    <col min="12792" max="12792" width="13.42578125" bestFit="1" customWidth="1"/>
    <col min="13046" max="13046" width="85.5703125" customWidth="1"/>
    <col min="13047" max="13047" width="16.5703125" customWidth="1"/>
    <col min="13048" max="13048" width="13.42578125" bestFit="1" customWidth="1"/>
    <col min="13302" max="13302" width="85.5703125" customWidth="1"/>
    <col min="13303" max="13303" width="16.5703125" customWidth="1"/>
    <col min="13304" max="13304" width="13.42578125" bestFit="1" customWidth="1"/>
    <col min="13558" max="13558" width="85.5703125" customWidth="1"/>
    <col min="13559" max="13559" width="16.5703125" customWidth="1"/>
    <col min="13560" max="13560" width="13.42578125" bestFit="1" customWidth="1"/>
    <col min="13814" max="13814" width="85.5703125" customWidth="1"/>
    <col min="13815" max="13815" width="16.5703125" customWidth="1"/>
    <col min="13816" max="13816" width="13.42578125" bestFit="1" customWidth="1"/>
    <col min="14070" max="14070" width="85.5703125" customWidth="1"/>
    <col min="14071" max="14071" width="16.5703125" customWidth="1"/>
    <col min="14072" max="14072" width="13.42578125" bestFit="1" customWidth="1"/>
    <col min="14326" max="14326" width="85.5703125" customWidth="1"/>
    <col min="14327" max="14327" width="16.5703125" customWidth="1"/>
    <col min="14328" max="14328" width="13.42578125" bestFit="1" customWidth="1"/>
    <col min="14582" max="14582" width="85.5703125" customWidth="1"/>
    <col min="14583" max="14583" width="16.5703125" customWidth="1"/>
    <col min="14584" max="14584" width="13.42578125" bestFit="1" customWidth="1"/>
    <col min="14838" max="14838" width="85.5703125" customWidth="1"/>
    <col min="14839" max="14839" width="16.5703125" customWidth="1"/>
    <col min="14840" max="14840" width="13.42578125" bestFit="1" customWidth="1"/>
    <col min="15094" max="15094" width="85.5703125" customWidth="1"/>
    <col min="15095" max="15095" width="16.5703125" customWidth="1"/>
    <col min="15096" max="15096" width="13.42578125" bestFit="1" customWidth="1"/>
    <col min="15350" max="15350" width="85.5703125" customWidth="1"/>
    <col min="15351" max="15351" width="16.5703125" customWidth="1"/>
    <col min="15352" max="15352" width="13.42578125" bestFit="1" customWidth="1"/>
    <col min="15606" max="15606" width="85.5703125" customWidth="1"/>
    <col min="15607" max="15607" width="16.5703125" customWidth="1"/>
    <col min="15608" max="15608" width="13.42578125" bestFit="1" customWidth="1"/>
    <col min="15862" max="15862" width="85.5703125" customWidth="1"/>
    <col min="15863" max="15863" width="16.5703125" customWidth="1"/>
    <col min="15864" max="15864" width="13.42578125" bestFit="1" customWidth="1"/>
    <col min="16118" max="16118" width="85.5703125" customWidth="1"/>
    <col min="16119" max="16119" width="16.5703125" customWidth="1"/>
    <col min="16120" max="16120" width="13.42578125" bestFit="1" customWidth="1"/>
  </cols>
  <sheetData>
    <row r="1" spans="1:5" ht="26.25" x14ac:dyDescent="0.4">
      <c r="A1" s="16" t="s">
        <v>15</v>
      </c>
      <c r="B1" s="17"/>
      <c r="E1" s="8">
        <v>1.22981859910844</v>
      </c>
    </row>
    <row r="2" spans="1:5" ht="18.75" x14ac:dyDescent="0.3">
      <c r="A2" s="12"/>
      <c r="B2" s="13"/>
      <c r="D2" s="8">
        <v>-0.22981859910844316</v>
      </c>
    </row>
    <row r="3" spans="1:5" ht="18.75" customHeight="1" x14ac:dyDescent="0.3">
      <c r="A3" s="1" t="s">
        <v>0</v>
      </c>
      <c r="B3" s="2">
        <v>1950</v>
      </c>
      <c r="D3" s="8">
        <f>E1*B7+D2</f>
        <v>0.63736118231417493</v>
      </c>
    </row>
    <row r="4" spans="1:5" ht="18.75" x14ac:dyDescent="0.3">
      <c r="A4" s="1" t="s">
        <v>1</v>
      </c>
      <c r="B4" s="3">
        <v>65</v>
      </c>
    </row>
    <row r="5" spans="1:5" ht="18.75" x14ac:dyDescent="0.3">
      <c r="A5" s="1" t="s">
        <v>2</v>
      </c>
      <c r="B5" s="2">
        <v>2750</v>
      </c>
    </row>
    <row r="6" spans="1:5" ht="18.75" x14ac:dyDescent="0.3">
      <c r="A6" s="1" t="s">
        <v>3</v>
      </c>
      <c r="B6" s="2">
        <v>1950</v>
      </c>
    </row>
    <row r="7" spans="1:5" ht="18.75" x14ac:dyDescent="0.3">
      <c r="A7" s="1" t="s">
        <v>4</v>
      </c>
      <c r="B7" s="4">
        <f>B5/2/B3</f>
        <v>0.70512820512820518</v>
      </c>
    </row>
    <row r="8" spans="1:5" ht="18.75" x14ac:dyDescent="0.3">
      <c r="A8" s="1" t="s">
        <v>5</v>
      </c>
      <c r="B8" s="5">
        <f>1-B7</f>
        <v>0.29487179487179482</v>
      </c>
    </row>
    <row r="9" spans="1:5" ht="18.75" x14ac:dyDescent="0.3">
      <c r="A9" s="1" t="s">
        <v>6</v>
      </c>
      <c r="B9" s="5">
        <f>B5/2/B6</f>
        <v>0.70512820512820518</v>
      </c>
    </row>
    <row r="10" spans="1:5" ht="18.75" x14ac:dyDescent="0.3">
      <c r="A10" s="1" t="s">
        <v>7</v>
      </c>
      <c r="B10" s="5">
        <f>1-B9</f>
        <v>0.29487179487179482</v>
      </c>
    </row>
    <row r="11" spans="1:5" ht="18.75" x14ac:dyDescent="0.3">
      <c r="A11" s="9" t="s">
        <v>8</v>
      </c>
      <c r="B11" s="10">
        <f>B4*D3</f>
        <v>41.428476850421369</v>
      </c>
      <c r="C11" s="11">
        <f>B11*1.15</f>
        <v>47.642748377984567</v>
      </c>
    </row>
    <row r="12" spans="1:5" ht="18.75" x14ac:dyDescent="0.3">
      <c r="A12" s="9" t="s">
        <v>9</v>
      </c>
      <c r="B12" s="10">
        <f>B11*0.8</f>
        <v>33.142781480337099</v>
      </c>
      <c r="C12" s="11">
        <f>B12*1.15</f>
        <v>38.114198702387661</v>
      </c>
    </row>
    <row r="13" spans="1:5" ht="18.75" x14ac:dyDescent="0.3">
      <c r="A13" s="9" t="s">
        <v>10</v>
      </c>
      <c r="B13" s="10">
        <f>B11*0.66</f>
        <v>27.342794721278104</v>
      </c>
      <c r="C13" s="11">
        <f>B13*1.15</f>
        <v>31.444213929469818</v>
      </c>
    </row>
    <row r="14" spans="1:5" ht="18.75" x14ac:dyDescent="0.3">
      <c r="A14" s="9" t="s">
        <v>11</v>
      </c>
      <c r="B14" s="10">
        <f>B11*0.4</f>
        <v>16.57139074016855</v>
      </c>
      <c r="C14" s="11">
        <f>B14*1.15</f>
        <v>19.05709935119383</v>
      </c>
    </row>
    <row r="15" spans="1:5" ht="18.75" x14ac:dyDescent="0.3">
      <c r="A15" s="9" t="s">
        <v>12</v>
      </c>
      <c r="B15" s="10">
        <f>0.3*B11</f>
        <v>12.42854305512641</v>
      </c>
      <c r="C15" s="11">
        <f>B15*1.15</f>
        <v>14.29282451339537</v>
      </c>
    </row>
    <row r="16" spans="1:5" ht="27" thickBot="1" x14ac:dyDescent="0.45">
      <c r="A16" s="6" t="str">
        <f>IF(B5/2&gt;B6,"DANGER: Rim load rating exceeded","")</f>
        <v/>
      </c>
      <c r="B16" s="7"/>
      <c r="D16" s="8" t="s">
        <v>13</v>
      </c>
    </row>
    <row r="17" spans="1:5" ht="19.5" thickBot="1" x14ac:dyDescent="0.35">
      <c r="A17" s="14"/>
      <c r="B17" s="15"/>
      <c r="D17" s="8" t="s">
        <v>14</v>
      </c>
    </row>
    <row r="18" spans="1:5" ht="18.75" x14ac:dyDescent="0.3">
      <c r="D18" s="8"/>
    </row>
    <row r="19" spans="1:5" ht="18.75" x14ac:dyDescent="0.3">
      <c r="D19" s="8"/>
    </row>
    <row r="20" spans="1:5" ht="15.75" thickBot="1" x14ac:dyDescent="0.3"/>
    <row r="21" spans="1:5" ht="26.25" x14ac:dyDescent="0.4">
      <c r="A21" s="16" t="s">
        <v>16</v>
      </c>
      <c r="B21" s="17"/>
      <c r="E21" s="8">
        <v>1.22981859910844</v>
      </c>
    </row>
    <row r="22" spans="1:5" ht="18.75" x14ac:dyDescent="0.3">
      <c r="A22" s="12"/>
      <c r="B22" s="13"/>
      <c r="E22" s="8">
        <v>-0.22981859910844316</v>
      </c>
    </row>
    <row r="23" spans="1:5" ht="18.75" customHeight="1" x14ac:dyDescent="0.3">
      <c r="A23" s="1" t="s">
        <v>0</v>
      </c>
      <c r="B23" s="2">
        <v>1950</v>
      </c>
      <c r="E23" s="8">
        <f>E21*B27+E22</f>
        <v>0.77926332836514867</v>
      </c>
    </row>
    <row r="24" spans="1:5" ht="18.75" x14ac:dyDescent="0.3">
      <c r="A24" s="1" t="s">
        <v>1</v>
      </c>
      <c r="B24" s="3">
        <v>65</v>
      </c>
    </row>
    <row r="25" spans="1:5" ht="18.75" x14ac:dyDescent="0.3">
      <c r="A25" s="1" t="s">
        <v>2</v>
      </c>
      <c r="B25" s="2">
        <v>3200</v>
      </c>
    </row>
    <row r="26" spans="1:5" ht="18.75" x14ac:dyDescent="0.3">
      <c r="A26" s="1" t="s">
        <v>3</v>
      </c>
      <c r="B26" s="2">
        <v>1950</v>
      </c>
    </row>
    <row r="27" spans="1:5" ht="18.75" x14ac:dyDescent="0.3">
      <c r="A27" s="1" t="s">
        <v>4</v>
      </c>
      <c r="B27" s="4">
        <f>B25/2/B23</f>
        <v>0.82051282051282048</v>
      </c>
    </row>
    <row r="28" spans="1:5" ht="18.75" x14ac:dyDescent="0.3">
      <c r="A28" s="1" t="s">
        <v>5</v>
      </c>
      <c r="B28" s="5">
        <f>1-B27</f>
        <v>0.17948717948717952</v>
      </c>
    </row>
    <row r="29" spans="1:5" ht="18.75" x14ac:dyDescent="0.3">
      <c r="A29" s="1" t="s">
        <v>6</v>
      </c>
      <c r="B29" s="5">
        <f>B25/2/B26</f>
        <v>0.82051282051282048</v>
      </c>
    </row>
    <row r="30" spans="1:5" ht="18.75" x14ac:dyDescent="0.3">
      <c r="A30" s="1" t="s">
        <v>7</v>
      </c>
      <c r="B30" s="5">
        <f>1-B29</f>
        <v>0.17948717948717952</v>
      </c>
    </row>
    <row r="31" spans="1:5" ht="18.75" x14ac:dyDescent="0.3">
      <c r="A31" s="9" t="s">
        <v>8</v>
      </c>
      <c r="B31" s="10">
        <f>B24*E23</f>
        <v>50.652116343734662</v>
      </c>
      <c r="C31" s="11">
        <f>B31*1.15</f>
        <v>58.249933795294858</v>
      </c>
    </row>
    <row r="32" spans="1:5" ht="18.75" x14ac:dyDescent="0.3">
      <c r="A32" s="9" t="s">
        <v>9</v>
      </c>
      <c r="B32" s="10">
        <f>B31*0.8</f>
        <v>40.521693074987731</v>
      </c>
      <c r="C32" s="11">
        <f>B32*1.15</f>
        <v>46.599947036235889</v>
      </c>
    </row>
    <row r="33" spans="1:3" ht="18.75" x14ac:dyDescent="0.3">
      <c r="A33" s="9" t="s">
        <v>10</v>
      </c>
      <c r="B33" s="10">
        <f>B31*0.66</f>
        <v>33.430396786864875</v>
      </c>
      <c r="C33" s="11">
        <f>B33*1.15</f>
        <v>38.444956304894603</v>
      </c>
    </row>
    <row r="34" spans="1:3" ht="18.75" x14ac:dyDescent="0.3">
      <c r="A34" s="9" t="s">
        <v>11</v>
      </c>
      <c r="B34" s="10">
        <f>B31*0.4</f>
        <v>20.260846537493865</v>
      </c>
      <c r="C34" s="11">
        <f>B34*1.15</f>
        <v>23.299973518117945</v>
      </c>
    </row>
    <row r="35" spans="1:3" ht="18.75" x14ac:dyDescent="0.3">
      <c r="A35" s="9" t="s">
        <v>12</v>
      </c>
      <c r="B35" s="10">
        <f>0.3*B31</f>
        <v>15.195634903120398</v>
      </c>
      <c r="C35" s="11">
        <f>B35*1.15</f>
        <v>17.474980138588457</v>
      </c>
    </row>
    <row r="36" spans="1:3" ht="27" thickBot="1" x14ac:dyDescent="0.45">
      <c r="A36" s="6" t="str">
        <f>IF(B25/2&gt;B26,"DANGER: Rim load rating exceeded","")</f>
        <v/>
      </c>
      <c r="B36" s="7"/>
    </row>
    <row r="37" spans="1:3" ht="15.75" thickBot="1" x14ac:dyDescent="0.3">
      <c r="A37" s="14"/>
      <c r="B37" s="15"/>
    </row>
  </sheetData>
  <mergeCells count="6">
    <mergeCell ref="A22:B22"/>
    <mergeCell ref="A37:B37"/>
    <mergeCell ref="A1:B1"/>
    <mergeCell ref="A2:B2"/>
    <mergeCell ref="A17:B17"/>
    <mergeCell ref="A21:B21"/>
  </mergeCells>
  <conditionalFormatting sqref="B27">
    <cfRule type="cellIs" dxfId="5" priority="1" operator="greaterThan">
      <formula>1</formula>
    </cfRule>
  </conditionalFormatting>
  <conditionalFormatting sqref="A16">
    <cfRule type="containsText" dxfId="4" priority="6" operator="containsText" text="DANGER">
      <formula>NOT(ISERROR(SEARCH("DANGER",A16)))</formula>
    </cfRule>
  </conditionalFormatting>
  <conditionalFormatting sqref="B9">
    <cfRule type="cellIs" dxfId="3" priority="5" operator="greaterThan">
      <formula>1</formula>
    </cfRule>
  </conditionalFormatting>
  <conditionalFormatting sqref="B7">
    <cfRule type="cellIs" dxfId="2" priority="4" operator="greaterThan">
      <formula>1</formula>
    </cfRule>
  </conditionalFormatting>
  <conditionalFormatting sqref="A36">
    <cfRule type="containsText" dxfId="1" priority="3" operator="containsText" text="DANGER">
      <formula>NOT(ISERROR(SEARCH("DANGER",A36)))</formula>
    </cfRule>
  </conditionalFormatting>
  <conditionalFormatting sqref="B29">
    <cfRule type="cellIs" dxfId="0" priority="2" operator="greaterThan">
      <formula>1</formula>
    </cfRule>
  </conditionalFormatting>
  <pageMargins left="0.25" right="0.25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Hallandal</dc:creator>
  <cp:lastModifiedBy>Desktop</cp:lastModifiedBy>
  <cp:lastPrinted>2019-01-03T06:08:10Z</cp:lastPrinted>
  <dcterms:created xsi:type="dcterms:W3CDTF">2018-07-27T06:46:11Z</dcterms:created>
  <dcterms:modified xsi:type="dcterms:W3CDTF">2019-01-04T06:03:44Z</dcterms:modified>
</cp:coreProperties>
</file>